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eo\Desktop\"/>
    </mc:Choice>
  </mc:AlternateContent>
  <bookViews>
    <workbookView xWindow="0" yWindow="0" windowWidth="28800" windowHeight="12435"/>
  </bookViews>
  <sheets>
    <sheet name="Sorainen-aprekins" sheetId="4"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1" i="4" l="1"/>
  <c r="K34" i="4"/>
  <c r="K31" i="4"/>
  <c r="L29" i="4"/>
  <c r="L30" i="4" s="1"/>
  <c r="L26" i="4"/>
  <c r="K26" i="4"/>
  <c r="K29" i="4"/>
  <c r="L25" i="4"/>
  <c r="L21" i="4"/>
  <c r="K21" i="4"/>
  <c r="I35" i="4"/>
  <c r="I30" i="4"/>
  <c r="J34" i="4"/>
  <c r="J33" i="4"/>
  <c r="J32" i="4"/>
  <c r="J31" i="4"/>
  <c r="J29" i="4"/>
  <c r="J28" i="4"/>
  <c r="J27" i="4"/>
  <c r="J26" i="4"/>
  <c r="J22" i="4"/>
  <c r="J23" i="4"/>
  <c r="J24" i="4"/>
  <c r="J21" i="4"/>
  <c r="I38" i="4" l="1"/>
  <c r="O35" i="4" l="1"/>
  <c r="P35" i="4" s="1"/>
  <c r="O33" i="4"/>
  <c r="P33" i="4" s="1"/>
  <c r="H31" i="4"/>
  <c r="H32" i="4" s="1"/>
  <c r="D31" i="4"/>
  <c r="K28" i="4"/>
  <c r="L28" i="4" s="1"/>
  <c r="H26" i="4"/>
  <c r="H27" i="4" s="1"/>
  <c r="D26" i="4"/>
  <c r="O24" i="4"/>
  <c r="P24" i="4" s="1"/>
  <c r="K24" i="4"/>
  <c r="L24" i="4" s="1"/>
  <c r="K23" i="4"/>
  <c r="L23" i="4" s="1"/>
  <c r="H21" i="4"/>
  <c r="H22" i="4" s="1"/>
  <c r="D21" i="4"/>
  <c r="D38" i="4" s="1"/>
  <c r="H28" i="4" l="1"/>
  <c r="H29" i="4" s="1"/>
  <c r="H33" i="4"/>
  <c r="H34" i="4" s="1"/>
  <c r="H23" i="4"/>
  <c r="H24" i="4" s="1"/>
  <c r="O28" i="4"/>
  <c r="P28" i="4" s="1"/>
  <c r="L36" i="4"/>
  <c r="K33" i="4"/>
  <c r="L33" i="4" s="1"/>
  <c r="O23" i="4"/>
  <c r="P23" i="4" s="1"/>
  <c r="O22" i="4" l="1"/>
  <c r="P22" i="4" s="1"/>
  <c r="P25" i="4" s="1"/>
  <c r="K22" i="4"/>
  <c r="L22" i="4" s="1"/>
  <c r="I25" i="4"/>
  <c r="K32" i="4"/>
  <c r="L32" i="4" s="1"/>
  <c r="O32" i="4"/>
  <c r="P32" i="4" s="1"/>
  <c r="P36" i="4" s="1"/>
  <c r="O27" i="4"/>
  <c r="P27" i="4" s="1"/>
  <c r="P29" i="4" s="1"/>
  <c r="K27" i="4"/>
  <c r="L27" i="4" s="1"/>
  <c r="Q36" i="4" l="1"/>
  <c r="P38" i="4"/>
  <c r="Q30" i="4"/>
  <c r="Q25" i="4"/>
  <c r="L38" i="4"/>
  <c r="Q38" i="4" l="1"/>
</calcChain>
</file>

<file path=xl/comments1.xml><?xml version="1.0" encoding="utf-8"?>
<comments xmlns="http://schemas.openxmlformats.org/spreadsheetml/2006/main">
  <authors>
    <author>NASIPD</author>
  </authors>
  <commentList>
    <comment ref="E18" authorId="0" shapeId="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<sst xmlns="http://schemas.openxmlformats.org/spreadsheetml/2006/main" count="51" uniqueCount="51">
  <si>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</si>
  <si>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</si>
  <si>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</si>
  <si>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</si>
  <si>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</si>
  <si>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</si>
  <si>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</si>
  <si>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</si>
  <si>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</si>
  <si>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</si>
  <si>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</si>
  <si>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</si>
  <si>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</si>
  <si>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</si>
  <si>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</si>
  <si>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</si>
  <si>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</si>
  <si>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</si>
  <si>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</si>
  <si>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</si>
  <si>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</si>
  <si>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</si>
  <si>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</si>
  <si>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</si>
  <si>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teorētisks piemērs aprēķinam, pieņēmums, ka tiesas spriedums stājās spēkā 04.03.2021. ( 16.diena no šī datuma ir un ne NIN, ne palielinājuma % nav atmaksāti līdz 27.05.2021.</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</si>
  <si>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</si>
  <si>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</si>
  <si>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</si>
  <si>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</si>
  <si>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</si>
  <si>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</si>
  <si>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</si>
  <si>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</si>
  <si>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</si>
  <si>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</si>
  <si>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</si>
  <si>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</si>
  <si>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</si>
  <si>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</si>
  <si>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</si>
  <si>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</si>
  <si>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</si>
  <si>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</si>
  <si>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</si>
  <si>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</si>
  <si>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</si>
  <si>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Līvija Bigate</t>
  </si>
  <si>
    <t>livija.bigate@ilukste.lv</t>
  </si>
  <si>
    <t>654-47872</t>
  </si>
  <si>
    <t>Ilūkstes novada pašvaldība</t>
  </si>
  <si>
    <t>30.06.2021.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</si>
</sst>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_(* \(#,##0.00\);_(* &quot;-&quot;??_);_(@_)"/>
    <numFmt numFmtId="165" formatCode="_-* #,##0_-;\-* #,##0_-;_-* &quot;-&quot;??_-;_-@_-"/>
    <numFmt numFmtId="166" formatCode="#,##0.00_ ;\-#,##0.00\ "/>
  </numFmts>
  <fonts count="24"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u/>
      <sz val="11"/>
      <color theme="10"/>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164" fontId="3" fillId="0" borderId="0" applyFont="0" applyFill="0" applyBorder="0" applyAlignment="0" applyProtection="0"/>
    <xf numFmtId="0" fontId="23" fillId="0" borderId="0" applyNumberFormat="0" applyFill="0" applyBorder="0" applyAlignment="0" applyProtection="0"/>
  </cellStyleXfs>
  <cellXfs count="83">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164" fontId="0" fillId="0" borderId="0" xfId="1" applyFont="1" applyFill="1" applyAlignment="1">
      <alignment wrapText="1"/>
    </xf>
    <xf numFmtId="164" fontId="0" fillId="0" borderId="0" xfId="1" applyFont="1"/>
    <xf numFmtId="165" fontId="0" fillId="0" borderId="0" xfId="1" applyNumberFormat="1" applyFont="1" applyFill="1" applyAlignment="1">
      <alignment wrapText="1"/>
    </xf>
    <xf numFmtId="165"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164" fontId="2" fillId="0" borderId="0" xfId="0" applyNumberFormat="1" applyFont="1"/>
    <xf numFmtId="165" fontId="2" fillId="0" borderId="0" xfId="1" applyNumberFormat="1" applyFont="1" applyFill="1" applyAlignment="1">
      <alignment wrapText="1"/>
    </xf>
    <xf numFmtId="164" fontId="0" fillId="0" borderId="0" xfId="0" applyNumberFormat="1" applyFill="1" applyAlignment="1">
      <alignment wrapText="1"/>
    </xf>
    <xf numFmtId="0" fontId="10" fillId="0" borderId="0" xfId="0" applyFont="1" applyFill="1" applyAlignment="1">
      <alignment horizontal="left"/>
    </xf>
    <xf numFmtId="0" fontId="1" fillId="0" borderId="0" xfId="0" applyFont="1" applyFill="1" applyAlignment="1">
      <alignment horizontal="left" wrapText="1"/>
    </xf>
    <xf numFmtId="0" fontId="0" fillId="0" borderId="0" xfId="0" applyAlignment="1"/>
    <xf numFmtId="0" fontId="6" fillId="0" borderId="0" xfId="0" applyFont="1"/>
    <xf numFmtId="0" fontId="6" fillId="0" borderId="0" xfId="0" applyFont="1" applyAlignment="1"/>
    <xf numFmtId="165" fontId="6" fillId="0" borderId="0" xfId="0" applyNumberFormat="1" applyFont="1"/>
    <xf numFmtId="164" fontId="5" fillId="0" borderId="0" xfId="0" applyNumberFormat="1" applyFont="1" applyFill="1" applyAlignment="1">
      <alignment wrapText="1"/>
    </xf>
    <xf numFmtId="164" fontId="13" fillId="0" borderId="0" xfId="0" applyNumberFormat="1" applyFont="1"/>
    <xf numFmtId="0" fontId="5" fillId="0" borderId="0" xfId="0" applyFont="1"/>
    <xf numFmtId="164"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166"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4" fontId="2" fillId="2" borderId="0" xfId="0" applyNumberFormat="1" applyFont="1" applyFill="1" applyAlignment="1">
      <alignment wrapText="1"/>
    </xf>
    <xf numFmtId="0" fontId="4" fillId="2" borderId="0" xfId="0" applyFont="1" applyFill="1" applyAlignment="1">
      <alignment wrapText="1"/>
    </xf>
    <xf numFmtId="166" fontId="5" fillId="2" borderId="0" xfId="0" applyNumberFormat="1" applyFont="1" applyFill="1" applyAlignment="1">
      <alignment wrapText="1"/>
    </xf>
    <xf numFmtId="164" fontId="13" fillId="2" borderId="0" xfId="0" applyNumberFormat="1" applyFont="1" applyFill="1"/>
    <xf numFmtId="0" fontId="0" fillId="2" borderId="0" xfId="0" applyFill="1"/>
    <xf numFmtId="0" fontId="5" fillId="2" borderId="0" xfId="0" applyFont="1" applyFill="1" applyAlignment="1">
      <alignment wrapText="1"/>
    </xf>
    <xf numFmtId="0" fontId="0" fillId="2" borderId="0" xfId="0" applyFill="1" applyAlignment="1">
      <alignment wrapText="1"/>
    </xf>
    <xf numFmtId="164" fontId="5" fillId="2" borderId="0" xfId="0" applyNumberFormat="1" applyFont="1" applyFill="1" applyAlignment="1">
      <alignment wrapText="1"/>
    </xf>
    <xf numFmtId="43" fontId="0" fillId="0" borderId="0" xfId="0" applyNumberFormat="1"/>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164" fontId="6" fillId="3" borderId="0" xfId="0" applyNumberFormat="1" applyFont="1" applyFill="1"/>
    <xf numFmtId="164" fontId="14" fillId="3" borderId="0" xfId="0" applyNumberFormat="1" applyFont="1" applyFill="1"/>
    <xf numFmtId="0" fontId="0" fillId="0" borderId="0" xfId="0" applyFill="1"/>
    <xf numFmtId="164" fontId="0" fillId="0" borderId="0" xfId="1" applyFont="1" applyFill="1"/>
    <xf numFmtId="164" fontId="2" fillId="0" borderId="0" xfId="0" applyNumberFormat="1" applyFont="1" applyFill="1"/>
    <xf numFmtId="164" fontId="13" fillId="0" borderId="0" xfId="0" applyNumberFormat="1" applyFont="1" applyFill="1"/>
    <xf numFmtId="0" fontId="0" fillId="0" borderId="0" xfId="0" applyFill="1" applyAlignment="1"/>
    <xf numFmtId="0" fontId="23" fillId="0" borderId="1" xfId="2" applyBorder="1"/>
    <xf numFmtId="164" fontId="6" fillId="0" borderId="0" xfId="0" applyNumberFormat="1" applyFont="1" applyFill="1"/>
    <xf numFmtId="164" fontId="14" fillId="0" borderId="0" xfId="0" applyNumberFormat="1" applyFont="1" applyFill="1"/>
    <xf numFmtId="164" fontId="6" fillId="0" borderId="0" xfId="0" applyNumberFormat="1" applyFont="1"/>
    <xf numFmtId="164" fontId="2" fillId="0" borderId="0" xfId="1" applyNumberFormat="1" applyFont="1" applyFill="1" applyAlignment="1">
      <alignment wrapText="1"/>
    </xf>
    <xf numFmtId="164" fontId="0" fillId="0" borderId="0" xfId="1" applyNumberFormat="1" applyFont="1" applyFill="1" applyAlignment="1">
      <alignment wrapText="1"/>
    </xf>
    <xf numFmtId="164" fontId="0" fillId="0" borderId="0" xfId="0" applyNumberFormat="1"/>
    <xf numFmtId="164" fontId="0" fillId="0" borderId="0" xfId="0" applyNumberFormat="1" applyFill="1"/>
    <xf numFmtId="43" fontId="4" fillId="0" borderId="0" xfId="0" applyNumberFormat="1" applyFont="1" applyFill="1" applyAlignment="1">
      <alignment wrapText="1"/>
    </xf>
    <xf numFmtId="0" fontId="8" fillId="0" borderId="0" xfId="0" applyFont="1" applyFill="1" applyAlignment="1">
      <alignment horizontal="left" vertical="top" wrapText="1"/>
    </xf>
    <xf numFmtId="0" fontId="8" fillId="0" borderId="0" xfId="0" applyFont="1" applyFill="1" applyBorder="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xf>
  </cellXfs>
  <cellStyles count="3">
    <cellStyle name="Hipersaite" xfId="2" builtinId="8"/>
    <cellStyle name="Komats" xfId="1" builtinId="3"/>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livija.bigate@ilukste.lv"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0"/>
  <sheetViews>
    <sheetView tabSelected="1" topLeftCell="A20" zoomScaleNormal="100" workbookViewId="0">
      <selection activeCell="L40" sqref="L40"/>
    </sheetView>
  </sheetViews>
  <sheetFormatPr defaultRowHeight="15" x14ac:dyDescent="0.25"/>
  <cols>
    <col min="1" max="1" width="37.7109375" customWidth="1"/>
    <col min="2" max="2" width="14.28515625" customWidth="1"/>
    <col min="3" max="3" width="13.7109375" customWidth="1"/>
    <col min="4" max="4" width="14.42578125" customWidth="1"/>
    <col min="5" max="5" width="13.42578125" customWidth="1"/>
    <col min="6" max="6" width="12.85546875" customWidth="1"/>
    <col min="7" max="7" width="11.42578125" customWidth="1"/>
    <col min="8" max="8" width="13.28515625" customWidth="1"/>
    <col min="9" max="9" width="14.42578125" customWidth="1"/>
    <col min="10" max="11" width="12.42578125" customWidth="1"/>
    <col min="12" max="13" width="14.85546875" customWidth="1"/>
    <col min="14" max="14" width="14.7109375" customWidth="1"/>
    <col min="15" max="15" width="15.140625" customWidth="1"/>
    <col min="16" max="16" width="18.7109375" customWidth="1"/>
    <col min="17" max="17" width="13.28515625" customWidth="1"/>
    <col min="18" max="18" width="9.5703125" bestFit="1" customWidth="1"/>
  </cols>
  <sheetData>
    <row r="1" spans="1:17" x14ac:dyDescent="0.25">
      <c r="A1" s="2" t="s">
        <v>1</v>
      </c>
      <c r="B1" s="1" t="s">
        <v>2</v>
      </c>
      <c r="C1" s="1" t="s">
        <v>3</v>
      </c>
      <c r="D1" s="1" t="s">
        <v>4</v>
      </c>
      <c r="E1" s="4"/>
    </row>
    <row r="2" spans="1:17" x14ac:dyDescent="0.25">
      <c r="A2" s="3"/>
      <c r="B2" s="1" t="s">
        <v>46</v>
      </c>
      <c r="C2" s="70" t="s">
        <v>47</v>
      </c>
      <c r="D2" s="1" t="s">
        <v>48</v>
      </c>
      <c r="E2" s="4"/>
    </row>
    <row r="3" spans="1:17" x14ac:dyDescent="0.25">
      <c r="A3" s="34" t="s">
        <v>0</v>
      </c>
      <c r="B3" s="1" t="s">
        <v>49</v>
      </c>
      <c r="C3" s="4"/>
      <c r="D3" s="4"/>
      <c r="E3" s="4"/>
    </row>
    <row r="4" spans="1:17" x14ac:dyDescent="0.25">
      <c r="A4" s="35" t="s">
        <v>29</v>
      </c>
      <c r="B4" s="1">
        <v>37723.199999999997</v>
      </c>
      <c r="C4" s="4"/>
      <c r="D4" s="37" t="s">
        <v>30</v>
      </c>
      <c r="E4" s="37"/>
      <c r="F4" s="31"/>
      <c r="G4" s="31"/>
      <c r="H4" s="31"/>
      <c r="I4" s="31"/>
      <c r="J4" s="31"/>
      <c r="K4" s="31"/>
      <c r="L4" s="31"/>
      <c r="M4" s="31"/>
      <c r="N4" s="31"/>
      <c r="O4" s="31"/>
      <c r="P4" s="31"/>
      <c r="Q4" s="31"/>
    </row>
    <row r="5" spans="1:17" ht="30" customHeight="1" x14ac:dyDescent="0.25">
      <c r="A5" s="36" t="s">
        <v>41</v>
      </c>
      <c r="B5" s="1">
        <v>17829.310000000001</v>
      </c>
      <c r="C5" s="4"/>
      <c r="D5" s="81" t="s">
        <v>20</v>
      </c>
      <c r="E5" s="81"/>
      <c r="F5" s="81"/>
      <c r="G5" s="81"/>
      <c r="H5" s="81"/>
      <c r="I5" s="81"/>
      <c r="J5" s="81"/>
      <c r="K5" s="81"/>
      <c r="L5" s="81"/>
      <c r="M5" s="81"/>
      <c r="N5" s="81"/>
      <c r="O5" s="81"/>
      <c r="P5" s="81"/>
      <c r="Q5" s="81"/>
    </row>
    <row r="6" spans="1:17" ht="21" customHeight="1" x14ac:dyDescent="0.25">
      <c r="A6" s="38" t="s">
        <v>7</v>
      </c>
      <c r="B6" s="1"/>
      <c r="C6" s="4"/>
      <c r="D6" s="82" t="s">
        <v>21</v>
      </c>
      <c r="E6" s="82"/>
      <c r="F6" s="82"/>
      <c r="G6" s="82"/>
      <c r="H6" s="82"/>
      <c r="I6" s="82"/>
      <c r="J6" s="82"/>
      <c r="K6" s="82"/>
      <c r="L6" s="82"/>
      <c r="M6" s="82"/>
      <c r="N6" s="82"/>
      <c r="O6" s="82"/>
      <c r="P6" s="82"/>
      <c r="Q6" s="82"/>
    </row>
    <row r="7" spans="1:17" ht="35.25" customHeight="1" x14ac:dyDescent="0.25">
      <c r="A7" s="38" t="s">
        <v>8</v>
      </c>
      <c r="B7" s="1"/>
      <c r="D7" s="81" t="s">
        <v>32</v>
      </c>
      <c r="E7" s="81"/>
      <c r="F7" s="81"/>
      <c r="G7" s="81"/>
      <c r="H7" s="81"/>
      <c r="I7" s="81"/>
      <c r="J7" s="81"/>
      <c r="K7" s="81"/>
      <c r="L7" s="81"/>
      <c r="M7" s="81"/>
      <c r="N7" s="81"/>
      <c r="O7" s="81"/>
      <c r="P7" s="81"/>
      <c r="Q7" s="81"/>
    </row>
    <row r="8" spans="1:17" ht="30" customHeight="1" x14ac:dyDescent="0.25">
      <c r="A8" s="38" t="s">
        <v>9</v>
      </c>
      <c r="B8" s="15"/>
      <c r="D8" s="81" t="s">
        <v>22</v>
      </c>
      <c r="E8" s="81"/>
      <c r="F8" s="81"/>
      <c r="G8" s="81"/>
      <c r="H8" s="81"/>
      <c r="I8" s="81"/>
      <c r="J8" s="81"/>
      <c r="K8" s="81"/>
      <c r="L8" s="81"/>
      <c r="M8" s="81"/>
      <c r="N8" s="81"/>
      <c r="O8" s="81"/>
      <c r="P8" s="81"/>
      <c r="Q8" s="81"/>
    </row>
    <row r="9" spans="1:17" ht="15" customHeight="1" x14ac:dyDescent="0.25">
      <c r="A9" s="39" t="s">
        <v>37</v>
      </c>
      <c r="B9" s="1"/>
      <c r="D9" s="81" t="s">
        <v>31</v>
      </c>
      <c r="E9" s="81"/>
      <c r="F9" s="81"/>
      <c r="G9" s="81"/>
      <c r="H9" s="81"/>
      <c r="I9" s="81"/>
      <c r="J9" s="81"/>
      <c r="K9" s="81"/>
      <c r="L9" s="81"/>
      <c r="M9" s="81"/>
      <c r="N9" s="81"/>
      <c r="O9" s="81"/>
      <c r="P9" s="81"/>
      <c r="Q9" s="81"/>
    </row>
    <row r="10" spans="1:17" ht="30" customHeight="1" x14ac:dyDescent="0.25">
      <c r="A10" s="16" t="s">
        <v>11</v>
      </c>
      <c r="B10" s="1"/>
      <c r="D10" s="81" t="s">
        <v>33</v>
      </c>
      <c r="E10" s="81"/>
      <c r="F10" s="81"/>
      <c r="G10" s="81"/>
      <c r="H10" s="81"/>
      <c r="I10" s="81"/>
      <c r="J10" s="81"/>
      <c r="K10" s="81"/>
      <c r="L10" s="81"/>
      <c r="M10" s="81"/>
      <c r="N10" s="81"/>
      <c r="O10" s="81"/>
      <c r="P10" s="81"/>
      <c r="Q10" s="81"/>
    </row>
    <row r="11" spans="1:17" ht="45" x14ac:dyDescent="0.25">
      <c r="A11" s="16" t="s">
        <v>38</v>
      </c>
      <c r="B11" s="1"/>
    </row>
    <row r="12" spans="1:17" ht="32.25" customHeight="1" x14ac:dyDescent="0.25">
      <c r="A12" s="40" t="s">
        <v>5</v>
      </c>
      <c r="B12" s="1"/>
    </row>
    <row r="13" spans="1:17" ht="34.5" customHeight="1" x14ac:dyDescent="0.25">
      <c r="A13" s="40" t="s">
        <v>39</v>
      </c>
      <c r="B13" s="1"/>
    </row>
    <row r="14" spans="1:17" ht="34.5" customHeight="1" x14ac:dyDescent="0.25">
      <c r="A14" s="40" t="s">
        <v>40</v>
      </c>
      <c r="B14" s="1"/>
      <c r="D14" s="79" t="s">
        <v>34</v>
      </c>
      <c r="E14" s="79"/>
      <c r="F14" s="79"/>
      <c r="G14" s="79"/>
      <c r="H14" s="79"/>
      <c r="I14" s="79"/>
      <c r="J14" s="79"/>
      <c r="K14" s="79"/>
      <c r="L14" s="79"/>
      <c r="M14" s="79"/>
      <c r="N14" s="79"/>
      <c r="O14" s="79"/>
      <c r="P14" s="79"/>
      <c r="Q14" s="79"/>
    </row>
    <row r="15" spans="1:17" ht="30.75" customHeight="1" x14ac:dyDescent="0.25">
      <c r="A15" s="40" t="s">
        <v>6</v>
      </c>
      <c r="B15" s="1"/>
      <c r="D15" s="80" t="s">
        <v>36</v>
      </c>
      <c r="E15" s="80"/>
      <c r="F15" s="80"/>
      <c r="G15" s="80"/>
      <c r="H15" s="80"/>
      <c r="I15" s="80"/>
      <c r="J15" s="80"/>
      <c r="K15" s="80"/>
      <c r="L15" s="80"/>
      <c r="M15" s="80"/>
      <c r="N15" s="80"/>
      <c r="O15" s="80"/>
      <c r="P15" s="80"/>
      <c r="Q15" s="80"/>
    </row>
    <row r="16" spans="1:17" ht="30" customHeight="1" thickBot="1" x14ac:dyDescent="0.3">
      <c r="A16" s="19"/>
      <c r="B16" s="5"/>
      <c r="C16" s="5"/>
      <c r="D16" s="5"/>
      <c r="E16" s="5"/>
      <c r="F16" s="5"/>
    </row>
    <row r="17" spans="1:18" ht="30" customHeight="1" thickBot="1" x14ac:dyDescent="0.3">
      <c r="A17" s="19"/>
      <c r="B17" s="5"/>
      <c r="C17" s="5"/>
      <c r="D17" s="5"/>
      <c r="E17" s="60" t="s">
        <v>42</v>
      </c>
      <c r="F17" s="61"/>
      <c r="G17" s="61"/>
      <c r="H17" s="61"/>
      <c r="I17" s="61"/>
      <c r="J17" s="61"/>
      <c r="K17" s="61"/>
      <c r="L17" s="61"/>
      <c r="M17" s="61"/>
      <c r="N17" s="61"/>
      <c r="O17" s="61"/>
      <c r="P17" s="61"/>
      <c r="Q17" s="62"/>
    </row>
    <row r="18" spans="1:18" s="17" customFormat="1" ht="184.5" customHeight="1" x14ac:dyDescent="0.25">
      <c r="A18" s="33" t="s">
        <v>10</v>
      </c>
      <c r="B18" s="33" t="s">
        <v>13</v>
      </c>
      <c r="C18" s="33" t="s">
        <v>12</v>
      </c>
      <c r="D18" s="33" t="s">
        <v>14</v>
      </c>
      <c r="E18" s="45" t="s">
        <v>44</v>
      </c>
      <c r="F18" s="41" t="s">
        <v>15</v>
      </c>
      <c r="G18" s="42" t="s">
        <v>16</v>
      </c>
      <c r="H18" s="42" t="s">
        <v>17</v>
      </c>
      <c r="I18" s="42" t="s">
        <v>18</v>
      </c>
      <c r="J18" s="42" t="s">
        <v>19</v>
      </c>
      <c r="K18" s="42" t="s">
        <v>23</v>
      </c>
      <c r="L18" s="43" t="s">
        <v>43</v>
      </c>
      <c r="M18" s="49" t="s">
        <v>45</v>
      </c>
      <c r="N18" s="42" t="s">
        <v>35</v>
      </c>
      <c r="O18" s="42" t="s">
        <v>25</v>
      </c>
      <c r="P18" s="43" t="s">
        <v>28</v>
      </c>
      <c r="Q18" s="44" t="s">
        <v>26</v>
      </c>
    </row>
    <row r="19" spans="1:18" s="6" customFormat="1" ht="15.75" x14ac:dyDescent="0.25">
      <c r="F19" s="7"/>
      <c r="L19" s="18"/>
      <c r="M19" s="18"/>
      <c r="P19" s="18"/>
    </row>
    <row r="20" spans="1:18" s="6" customFormat="1" ht="15.75" x14ac:dyDescent="0.25">
      <c r="A20" s="23" t="s">
        <v>24</v>
      </c>
      <c r="B20" s="14"/>
      <c r="F20" s="7"/>
      <c r="L20" s="18"/>
      <c r="M20" s="18"/>
      <c r="N20" s="50"/>
      <c r="P20" s="18"/>
    </row>
    <row r="21" spans="1:18" s="6" customFormat="1" ht="15.75" x14ac:dyDescent="0.25">
      <c r="A21" s="6">
        <v>2013</v>
      </c>
      <c r="B21" s="10">
        <v>18939.97</v>
      </c>
      <c r="C21" s="10">
        <v>9154.75</v>
      </c>
      <c r="D21" s="74">
        <f>B21-C21</f>
        <v>9785.2200000000012</v>
      </c>
      <c r="E21" s="46">
        <v>44356</v>
      </c>
      <c r="F21" s="47">
        <v>41354</v>
      </c>
      <c r="G21" s="8">
        <v>4734.99</v>
      </c>
      <c r="H21" s="8">
        <f>G21</f>
        <v>4734.99</v>
      </c>
      <c r="I21" s="8">
        <v>2446.3049999999998</v>
      </c>
      <c r="J21" s="13">
        <f>$E$21-F21+1</f>
        <v>3003</v>
      </c>
      <c r="K21" s="22">
        <f>I21*0.025%</f>
        <v>0.61157624999999993</v>
      </c>
      <c r="L21" s="48">
        <f>J21*K21</f>
        <v>1836.5634787499998</v>
      </c>
      <c r="M21" s="18"/>
      <c r="P21" s="18"/>
    </row>
    <row r="22" spans="1:18" s="6" customFormat="1" ht="15.75" x14ac:dyDescent="0.25">
      <c r="B22" s="10"/>
      <c r="C22" s="10"/>
      <c r="D22" s="75"/>
      <c r="E22" s="10"/>
      <c r="F22" s="47">
        <v>41408</v>
      </c>
      <c r="G22" s="8">
        <v>4734.99</v>
      </c>
      <c r="H22" s="8">
        <f>H21+G22</f>
        <v>9469.98</v>
      </c>
      <c r="I22" s="8">
        <v>2446.3049999999998</v>
      </c>
      <c r="J22" s="13">
        <f t="shared" ref="J22:J34" si="0">$E$21-F22+1</f>
        <v>2949</v>
      </c>
      <c r="K22" s="22">
        <f>I22*0.025%</f>
        <v>0.61157624999999993</v>
      </c>
      <c r="L22" s="48">
        <f>J22*K22</f>
        <v>1803.5383612499998</v>
      </c>
      <c r="M22" s="51" t="s">
        <v>50</v>
      </c>
      <c r="N22" s="52">
        <v>0</v>
      </c>
      <c r="O22" s="22">
        <f>I22*0.05%</f>
        <v>1.2231524999999999</v>
      </c>
      <c r="P22" s="29">
        <f>O22*N22</f>
        <v>0</v>
      </c>
    </row>
    <row r="23" spans="1:18" ht="15.75" x14ac:dyDescent="0.25">
      <c r="B23" s="11"/>
      <c r="D23" s="76"/>
      <c r="F23" s="47">
        <v>41499</v>
      </c>
      <c r="G23" s="9">
        <v>4734.99</v>
      </c>
      <c r="H23" s="9">
        <f>H22+G23</f>
        <v>14204.97</v>
      </c>
      <c r="I23" s="8">
        <v>2446.3049999999998</v>
      </c>
      <c r="J23" s="13">
        <f t="shared" si="0"/>
        <v>2858</v>
      </c>
      <c r="K23" s="22">
        <f t="shared" ref="K23:K24" si="1">I23*0.025%</f>
        <v>0.61157624999999993</v>
      </c>
      <c r="L23" s="48">
        <f>J23*K23</f>
        <v>1747.8849224999999</v>
      </c>
      <c r="M23" s="53"/>
      <c r="N23" s="52">
        <v>0</v>
      </c>
      <c r="O23" s="22">
        <f>I23*0.05%</f>
        <v>1.2231524999999999</v>
      </c>
      <c r="P23" s="29">
        <f t="shared" ref="P23:P24" si="2">O23*N23</f>
        <v>0</v>
      </c>
      <c r="R23" s="59"/>
    </row>
    <row r="24" spans="1:18" ht="15.75" x14ac:dyDescent="0.25">
      <c r="D24" s="76"/>
      <c r="F24" s="47">
        <v>41590</v>
      </c>
      <c r="G24" s="8">
        <v>4735</v>
      </c>
      <c r="H24" s="9">
        <f>H23+G24</f>
        <v>18939.97</v>
      </c>
      <c r="I24" s="8">
        <v>2446.3049999999998</v>
      </c>
      <c r="J24" s="13">
        <f t="shared" si="0"/>
        <v>2767</v>
      </c>
      <c r="K24" s="22">
        <f t="shared" si="1"/>
        <v>0.61157624999999993</v>
      </c>
      <c r="L24" s="48">
        <f>J24*K24</f>
        <v>1692.2314837499998</v>
      </c>
      <c r="M24" s="53"/>
      <c r="N24" s="52">
        <v>0</v>
      </c>
      <c r="O24" s="22">
        <f>I24*0.05%</f>
        <v>1.2231524999999999</v>
      </c>
      <c r="P24" s="29">
        <f t="shared" si="2"/>
        <v>0</v>
      </c>
    </row>
    <row r="25" spans="1:18" x14ac:dyDescent="0.25">
      <c r="D25" s="76"/>
      <c r="F25" s="25"/>
      <c r="G25" s="8"/>
      <c r="I25" s="20">
        <f>SUM(I21:I24)</f>
        <v>9785.2199999999993</v>
      </c>
      <c r="J25" s="78"/>
      <c r="K25" s="12"/>
      <c r="L25" s="30">
        <f>SUM(L21:L24)</f>
        <v>7080.2182462499986</v>
      </c>
      <c r="M25" s="54"/>
      <c r="N25" s="55"/>
      <c r="P25" s="30">
        <f>SUM(P22:P24)</f>
        <v>0</v>
      </c>
      <c r="Q25" s="20">
        <f>L25+P25</f>
        <v>7080.2182462499986</v>
      </c>
    </row>
    <row r="26" spans="1:18" ht="15.75" x14ac:dyDescent="0.25">
      <c r="A26" s="6">
        <v>2014</v>
      </c>
      <c r="B26" s="10">
        <v>18940.669999999998</v>
      </c>
      <c r="C26" s="10">
        <v>4892.8500000000004</v>
      </c>
      <c r="D26" s="74">
        <f>B26-C26</f>
        <v>14047.819999999998</v>
      </c>
      <c r="E26" s="21"/>
      <c r="F26" s="47">
        <v>41729</v>
      </c>
      <c r="G26" s="8">
        <v>4735.17</v>
      </c>
      <c r="H26" s="8">
        <f>G26</f>
        <v>4735.17</v>
      </c>
      <c r="I26" s="8">
        <v>3511.9549999999999</v>
      </c>
      <c r="J26" s="13">
        <f t="shared" si="0"/>
        <v>2628</v>
      </c>
      <c r="K26" s="22">
        <f>I26*0.025%</f>
        <v>0.87798874999999998</v>
      </c>
      <c r="L26" s="29">
        <f>J26*K26</f>
        <v>2307.3544349999997</v>
      </c>
      <c r="M26" s="56"/>
      <c r="N26" s="57"/>
      <c r="O26" s="6"/>
      <c r="P26" s="18"/>
      <c r="Q26" s="6"/>
    </row>
    <row r="27" spans="1:18" ht="15.75" x14ac:dyDescent="0.25">
      <c r="A27" s="6"/>
      <c r="B27" s="10"/>
      <c r="C27" s="10"/>
      <c r="D27" s="75"/>
      <c r="E27" s="10"/>
      <c r="F27" s="47">
        <v>41773</v>
      </c>
      <c r="G27" s="8">
        <v>4735.17</v>
      </c>
      <c r="H27" s="8">
        <f>H26+G27</f>
        <v>9470.34</v>
      </c>
      <c r="I27" s="8">
        <v>3511.9549999999999</v>
      </c>
      <c r="J27" s="13">
        <f t="shared" si="0"/>
        <v>2584</v>
      </c>
      <c r="K27" s="22">
        <f>I27*0.025%</f>
        <v>0.87798874999999998</v>
      </c>
      <c r="L27" s="29">
        <f>J27*K27</f>
        <v>2268.7229299999999</v>
      </c>
      <c r="M27" s="58"/>
      <c r="N27" s="52">
        <v>0</v>
      </c>
      <c r="O27" s="22">
        <f>I27*0.05%</f>
        <v>1.7559775</v>
      </c>
      <c r="P27" s="29">
        <f>O27*N27</f>
        <v>0</v>
      </c>
      <c r="Q27" s="6"/>
    </row>
    <row r="28" spans="1:18" ht="15.75" x14ac:dyDescent="0.25">
      <c r="B28" s="11"/>
      <c r="D28" s="77"/>
      <c r="E28" s="65"/>
      <c r="F28" s="47">
        <v>41866</v>
      </c>
      <c r="G28" s="66">
        <v>4735.17</v>
      </c>
      <c r="H28" s="66">
        <f>H27+G28</f>
        <v>14205.51</v>
      </c>
      <c r="I28" s="8">
        <v>3511.9549999999999</v>
      </c>
      <c r="J28" s="13">
        <f t="shared" si="0"/>
        <v>2491</v>
      </c>
      <c r="K28" s="22">
        <f t="shared" ref="K28:K29" si="3">I28*0.025%</f>
        <v>0.87798874999999998</v>
      </c>
      <c r="L28" s="29">
        <f>J28*K28</f>
        <v>2187.0699762499999</v>
      </c>
      <c r="M28" s="58"/>
      <c r="N28" s="52">
        <v>0</v>
      </c>
      <c r="O28" s="22">
        <f>I28*0.05%</f>
        <v>1.7559775</v>
      </c>
      <c r="P28" s="29">
        <f t="shared" ref="P28" si="4">O28*N28</f>
        <v>0</v>
      </c>
      <c r="Q28" s="65"/>
    </row>
    <row r="29" spans="1:18" ht="15.75" x14ac:dyDescent="0.25">
      <c r="D29" s="77"/>
      <c r="E29" s="65"/>
      <c r="F29" s="47">
        <v>41956</v>
      </c>
      <c r="G29" s="8">
        <v>4735.16</v>
      </c>
      <c r="H29" s="66">
        <f>H28+G29</f>
        <v>18940.669999999998</v>
      </c>
      <c r="I29" s="8">
        <v>3511.9549999999999</v>
      </c>
      <c r="J29" s="13">
        <f t="shared" si="0"/>
        <v>2401</v>
      </c>
      <c r="K29" s="22">
        <f t="shared" si="3"/>
        <v>0.87798874999999998</v>
      </c>
      <c r="L29" s="29">
        <f>J29*K29</f>
        <v>2108.0509887499998</v>
      </c>
      <c r="M29" s="30"/>
      <c r="O29" s="65"/>
      <c r="P29" s="68">
        <f>SUM(P27:P28)</f>
        <v>0</v>
      </c>
    </row>
    <row r="30" spans="1:18" x14ac:dyDescent="0.25">
      <c r="D30" s="77"/>
      <c r="E30" s="65"/>
      <c r="F30" s="69"/>
      <c r="G30" s="65"/>
      <c r="H30" s="65"/>
      <c r="I30" s="67">
        <f>SUM(I26:I29)</f>
        <v>14047.82</v>
      </c>
      <c r="J30" s="13"/>
      <c r="K30" s="65"/>
      <c r="L30" s="68">
        <f>SUM(L26:L29)</f>
        <v>8871.1983299999993</v>
      </c>
      <c r="M30" s="31"/>
      <c r="P30" s="31"/>
      <c r="Q30" s="67">
        <f>L30+P29</f>
        <v>8871.1983299999993</v>
      </c>
    </row>
    <row r="31" spans="1:18" ht="15.75" x14ac:dyDescent="0.25">
      <c r="A31" s="6">
        <v>2015</v>
      </c>
      <c r="B31" s="10">
        <v>18940.669999999998</v>
      </c>
      <c r="C31" s="10">
        <v>4892.8500000000004</v>
      </c>
      <c r="D31" s="74">
        <f>B31-C31</f>
        <v>14047.819999999998</v>
      </c>
      <c r="E31" s="21"/>
      <c r="F31" s="47">
        <v>42090</v>
      </c>
      <c r="G31" s="8">
        <v>4735.17</v>
      </c>
      <c r="H31" s="8">
        <f>G31</f>
        <v>4735.17</v>
      </c>
      <c r="I31" s="8">
        <v>3511.9549999999999</v>
      </c>
      <c r="J31" s="13">
        <f t="shared" si="0"/>
        <v>2267</v>
      </c>
      <c r="K31" s="22">
        <f>I31*0.025%</f>
        <v>0.87798874999999998</v>
      </c>
      <c r="L31" s="29">
        <f>J31*K31</f>
        <v>1990.4004962500001</v>
      </c>
      <c r="M31" s="18"/>
      <c r="N31" s="6"/>
      <c r="O31" s="6"/>
      <c r="P31" s="18"/>
      <c r="Q31" s="6"/>
    </row>
    <row r="32" spans="1:18" ht="15.75" x14ac:dyDescent="0.25">
      <c r="A32" s="6"/>
      <c r="B32" s="10"/>
      <c r="C32" s="10"/>
      <c r="D32" s="10"/>
      <c r="E32" s="10"/>
      <c r="F32" s="47">
        <v>42138</v>
      </c>
      <c r="G32" s="8">
        <v>4735.17</v>
      </c>
      <c r="H32" s="8">
        <f>H31+G32</f>
        <v>9470.34</v>
      </c>
      <c r="I32" s="8">
        <v>3511.9549999999999</v>
      </c>
      <c r="J32" s="13">
        <f t="shared" si="0"/>
        <v>2219</v>
      </c>
      <c r="K32" s="22">
        <f>I32*0.025%</f>
        <v>0.87798874999999998</v>
      </c>
      <c r="L32" s="29">
        <f>J32*K32</f>
        <v>1948.2570362500001</v>
      </c>
      <c r="M32" s="29"/>
      <c r="N32" s="13">
        <v>0</v>
      </c>
      <c r="O32" s="22">
        <f>I32*0.05%</f>
        <v>1.7559775</v>
      </c>
      <c r="P32" s="29">
        <f>O32*N32</f>
        <v>0</v>
      </c>
      <c r="Q32" s="6"/>
    </row>
    <row r="33" spans="1:17" ht="15.75" x14ac:dyDescent="0.25">
      <c r="B33" s="11"/>
      <c r="F33" s="47">
        <v>42233</v>
      </c>
      <c r="G33" s="9">
        <v>4735.17</v>
      </c>
      <c r="H33" s="9">
        <f>H32+G33</f>
        <v>14205.51</v>
      </c>
      <c r="I33" s="8">
        <v>3511.9549999999999</v>
      </c>
      <c r="J33" s="13">
        <f t="shared" si="0"/>
        <v>2124</v>
      </c>
      <c r="K33" s="22">
        <f t="shared" ref="K33:K34" si="5">I33*0.025%</f>
        <v>0.87798874999999998</v>
      </c>
      <c r="L33" s="29">
        <f>J33*K33</f>
        <v>1864.848105</v>
      </c>
      <c r="M33" s="29"/>
      <c r="N33" s="13">
        <v>0</v>
      </c>
      <c r="O33" s="22">
        <f>I33*0.05%</f>
        <v>1.7559775</v>
      </c>
      <c r="P33" s="29">
        <f t="shared" ref="P33:P35" si="6">O33*N33</f>
        <v>0</v>
      </c>
    </row>
    <row r="34" spans="1:17" ht="15.75" x14ac:dyDescent="0.25">
      <c r="B34" s="11"/>
      <c r="F34" s="47">
        <v>42319</v>
      </c>
      <c r="G34" s="9">
        <v>4735.16</v>
      </c>
      <c r="H34" s="9">
        <f t="shared" ref="H34" si="7">H33+G34</f>
        <v>18940.669999999998</v>
      </c>
      <c r="I34" s="8">
        <v>3511.9549999999999</v>
      </c>
      <c r="J34" s="13">
        <f t="shared" si="0"/>
        <v>2038</v>
      </c>
      <c r="K34" s="22">
        <f t="shared" si="5"/>
        <v>0.87798874999999998</v>
      </c>
      <c r="L34" s="29">
        <v>1631.68</v>
      </c>
      <c r="M34" s="29"/>
      <c r="N34" s="13"/>
      <c r="O34" s="22"/>
      <c r="P34" s="29"/>
    </row>
    <row r="35" spans="1:17" ht="15.75" x14ac:dyDescent="0.25">
      <c r="F35" s="24"/>
      <c r="G35" s="8"/>
      <c r="H35" s="9"/>
      <c r="I35" s="67">
        <f>SUM(I31:I34)</f>
        <v>14047.82</v>
      </c>
      <c r="J35" s="12"/>
      <c r="K35" s="22"/>
      <c r="L35" s="29"/>
      <c r="M35" s="29"/>
      <c r="N35" s="13">
        <v>0</v>
      </c>
      <c r="O35" s="22">
        <f t="shared" ref="O35" si="8">I35*0.05%</f>
        <v>7.0239099999999999</v>
      </c>
      <c r="P35" s="29">
        <f t="shared" si="6"/>
        <v>0</v>
      </c>
    </row>
    <row r="36" spans="1:17" x14ac:dyDescent="0.25">
      <c r="F36" s="25"/>
      <c r="I36" s="20"/>
      <c r="J36" s="12"/>
      <c r="K36" s="12"/>
      <c r="L36" s="20">
        <f>SUM(L31:L35)</f>
        <v>7435.1856375000007</v>
      </c>
      <c r="M36" s="30"/>
      <c r="P36" s="30">
        <f>SUM(P32:P35)</f>
        <v>0</v>
      </c>
      <c r="Q36" s="20">
        <f>L36+P36</f>
        <v>7435.1856375000007</v>
      </c>
    </row>
    <row r="37" spans="1:17" x14ac:dyDescent="0.25">
      <c r="F37" s="25"/>
      <c r="L37" s="31"/>
      <c r="M37" s="31"/>
      <c r="P37" s="31"/>
    </row>
    <row r="38" spans="1:17" s="26" customFormat="1" x14ac:dyDescent="0.25">
      <c r="A38" s="26" t="s">
        <v>27</v>
      </c>
      <c r="D38" s="73">
        <f>D21+D26+D31</f>
        <v>37880.86</v>
      </c>
      <c r="E38" s="28"/>
      <c r="F38" s="27"/>
      <c r="I38" s="71">
        <f>I25+I30+I35</f>
        <v>37880.86</v>
      </c>
      <c r="L38" s="72">
        <f>L25+L30+L36</f>
        <v>23386.602213749997</v>
      </c>
      <c r="M38" s="32"/>
      <c r="P38" s="64">
        <f>P25+P29+P36</f>
        <v>0</v>
      </c>
      <c r="Q38" s="63">
        <f>Q25+Q30+Q36</f>
        <v>23386.602213749997</v>
      </c>
    </row>
    <row r="40" spans="1:17" x14ac:dyDescent="0.25">
      <c r="L40" s="59"/>
    </row>
  </sheetData>
  <mergeCells count="8">
    <mergeCell ref="D14:Q14"/>
    <mergeCell ref="D15:Q15"/>
    <mergeCell ref="D5:Q5"/>
    <mergeCell ref="D6:Q6"/>
    <mergeCell ref="D7:Q7"/>
    <mergeCell ref="D8:Q8"/>
    <mergeCell ref="D9:Q9"/>
    <mergeCell ref="D10:Q10"/>
  </mergeCells>
  <hyperlinks>
    <hyperlink ref="C2" r:id="rId1"/>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Darblapas</vt:lpstr>
      </vt:variant>
      <vt:variant>
        <vt:i4>1</vt:i4>
      </vt:variant>
    </vt:vector>
  </HeadingPairs>
  <TitlesOfParts>
    <vt:vector size="1" baseType="lpstr">
      <vt:lpstr>Sorainen-aprekins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Zigfrida</cp:lastModifiedBy>
  <dcterms:created xsi:type="dcterms:W3CDTF">2021-05-21T13:51:38Z</dcterms:created>
  <dcterms:modified xsi:type="dcterms:W3CDTF">2021-12-02T12:59:14Z</dcterms:modified>
</cp:coreProperties>
</file>